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<sst xmlns="http://schemas.openxmlformats.org/spreadsheetml/2006/main" count="331" uniqueCount="247">
  <si>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</si>
  <si>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</si>
  <si>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</si>
  <si>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</si>
  <si>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</si>
  <si>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</si>
  <si>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</si>
  <si>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</si>
  <si>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</si>
  <si>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</si>
  <si>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</si>
  <si>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</si>
  <si>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</si>
  <si>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</si>
  <si>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</si>
  <si>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</si>
  <si>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</si>
  <si>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</si>
  <si>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</si>
  <si>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</si>
  <si>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</si>
  <si>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</si>
  <si>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</si>
  <si>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</si>
  <si>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</si>
  <si>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</si>
  <si>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</si>
  <si>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</si>
  <si>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</si>
  <si>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</si>
  <si>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</si>
  <si>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</si>
  <si>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</si>
  <si>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</si>
  <si>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</si>
  <si>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</si>
  <si>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</si>
  <si>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</si>
  <si>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</si>
  <si>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</si>
  <si>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</si>
  <si>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</si>
  <si>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</si>
  <si>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</si>
  <si>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</si>
  <si>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</si>
  <si>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</si>
  <si>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</si>
  <si>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</si>
  <si>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</si>
  <si>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</si>
  <si>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</si>
  <si>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</si>
  <si>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</si>
  <si>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</si>
  <si>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</si>
  <si>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</si>
  <si>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</si>
  <si>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</si>
  <si>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</si>
  <si>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</si>
  <si>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</si>
  <si>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</si>
  <si>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</si>
  <si>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</si>
  <si>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</si>
  <si>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</si>
  <si>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</si>
  <si>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</si>
  <si>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</si>
  <si>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</si>
  <si>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</si>
  <si>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</si>
  <si>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</si>
  <si>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</si>
  <si>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</si>
  <si>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</si>
  <si>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</si>
  <si>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</si>
  <si>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</si>
  <si>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</si>
  <si>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</si>
  <si>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</si>
  <si>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</si>
  <si>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</si>
  <si>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</si>
  <si>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</si>
  <si>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</si>
  <si>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</si>
  <si>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</si>
  <si>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</si>
  <si>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</si>
  <si>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</si>
  <si>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</si>
  <si>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</si>
  <si>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</si>
  <si>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</si>
  <si>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</si>
  <si>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</si>
  <si>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</si>
  <si>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</si>
  <si>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</si>
  <si>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</si>
  <si>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</si>
  <si>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</si>
  <si>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</si>
  <si>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</si>
  <si>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</si>
  <si>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</si>
  <si>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</si>
  <si>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</si>
  <si>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</si>
  <si>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</si>
  <si>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</si>
  <si>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</si>
  <si>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</si>
  <si>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</si>
  <si>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</si>
  <si>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</si>
  <si>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</si>
  <si>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</si>
  <si>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</si>
  <si>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</si>
  <si>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</si>
  <si>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</si>
  <si>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</si>
  <si>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</si>
  <si>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</si>
  <si>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</si>
  <si>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</si>
  <si>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</si>
  <si>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</si>
  <si>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</si>
  <si>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</si>
  <si>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</si>
  <si>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</si>
  <si>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</si>
  <si>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</si>
  <si>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</si>
  <si>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</si>
  <si>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</si>
  <si>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</si>
  <si>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</si>
  <si>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</si>
  <si>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</si>
  <si>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</si>
  <si>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</si>
  <si>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</si>
  <si>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</si>
  <si>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</si>
  <si>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</si>
  <si>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</si>
  <si>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</si>
  <si>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</si>
  <si>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</si>
  <si>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</si>
  <si>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</si>
  <si>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</si>
  <si>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</si>
  <si>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</si>
  <si>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</si>
  <si>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</si>
  <si>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</si>
  <si>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</si>
  <si>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</si>
  <si>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</si>
  <si>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</si>
  <si>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</si>
  <si>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</si>
  <si>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</si>
  <si>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</si>
  <si>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</si>
  <si>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</si>
  <si>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</si>
  <si>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</si>
  <si>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</si>
  <si>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</si>
  <si>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</si>
  <si>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</si>
  <si>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</si>
  <si>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</si>
  <si>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</si>
  <si>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</si>
  <si>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</si>
  <si>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</si>
  <si>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</si>
  <si>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</si>
  <si>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</si>
  <si>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</si>
  <si>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</si>
  <si>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</si>
  <si>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</si>
  <si>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</si>
  <si>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</si>
  <si>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</si>
  <si>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</si>
  <si>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</si>
  <si>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</si>
  <si>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</si>
  <si>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</si>
  <si>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</si>
  <si>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</si>
  <si>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</si>
  <si>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</si>
  <si>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</si>
  <si>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</si>
  <si>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</si>
  <si>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</si>
  <si>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</si>
  <si>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</si>
  <si>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</si>
  <si>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</si>
  <si>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</si>
  <si>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</si>
  <si>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</si>
  <si>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</si>
  <si>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</si>
  <si>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</si>
  <si>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</si>
  <si>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</si>
  <si>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</si>
  <si>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</si>
  <si>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</si>
  <si>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</si>
  <si>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</si>
  <si>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</si>
  <si>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</si>
  <si>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</si>
  <si>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</si>
  <si>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</si>
  <si>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</si>
  <si>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</si>
  <si>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</si>
  <si>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</si>
  <si>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</si>
  <si>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</si>
  <si>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</si>
  <si>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</si>
  <si>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</si>
  <si>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</si>
  <si>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</si>
  <si>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</si>
  <si>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</si>
  <si>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</si>
  <si>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</si>
  <si>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>ანგარიშგების თარიღი: 30 სექტემბერი 2020</t>
  </si>
  <si>
    <t>ანგარიშგების პერიოდი: 1 იანვარი 2020 – 30 სექტემბერი 2020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</si>
</sst>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medium"/>
      <top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4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8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81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2" xfId="0" applyFont="1" applyFill="1" applyBorder="1" applyAlignment="1" applyProtection="1">
      <alignment horizontal="center" vertical="center" textRotation="90" wrapText="1"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83" xfId="188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ogv\OneDrive\Desktop\Working%20Files\09%20September\Insurance%2001012020-3009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 September"/>
      <sheetName val="NH September"/>
      <sheetName val="Claims H Sep"/>
      <sheetName val="NH August"/>
      <sheetName val="Premiums August"/>
      <sheetName val="რეზერვები"/>
      <sheetName val="Statistics PR"/>
      <sheetName val="Statistics CL"/>
      <sheetName val="ჯანმრთ. დაზღვევა"/>
      <sheetName val="P&amp;C(NL)"/>
      <sheetName val="P&amp;C(L)"/>
      <sheetName val="PL"/>
      <sheetName val="Insurance-Reinsur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3.5">
      <c r="B1" s="238" t="s">
        <v>84</v>
      </c>
      <c r="C1" s="238"/>
      <c r="D1" s="226" t="s">
        <v>243</v>
      </c>
      <c r="E1" s="231" t="s">
        <v>238</v>
      </c>
    </row>
    <row r="2" spans="2:5" s="230" customFormat="1" ht="13.5">
      <c r="B2" s="239" t="s">
        <v>245</v>
      </c>
      <c r="C2" s="239"/>
      <c r="D2" s="239"/>
      <c r="E2" s="239"/>
    </row>
    <row r="3" spans="2:3" ht="13.5">
      <c r="B3" s="138"/>
      <c r="C3" s="138"/>
    </row>
    <row r="4" spans="2:5" ht="18" customHeight="1">
      <c r="B4" s="139"/>
      <c r="C4" s="240" t="s">
        <v>85</v>
      </c>
      <c r="D4" s="241"/>
      <c r="E4" s="241"/>
    </row>
    <row r="5" ht="14.25" thickBot="1">
      <c r="E5" s="182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37" t="s">
        <v>90</v>
      </c>
      <c r="D8" s="237"/>
      <c r="E8" s="237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342685.13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8209425.74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27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1690634.94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/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5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0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76290.46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4643169.63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59757.07000000001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/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408028.81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72">
        <f>SUM(E9:E26)</f>
        <v>15429991.780000003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4.25" thickBot="1">
      <c r="B29" s="166"/>
      <c r="C29" s="237" t="s">
        <v>128</v>
      </c>
      <c r="D29" s="237"/>
      <c r="E29" s="237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1980714.7999999998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108245.34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0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488196.07067850005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72">
        <f>SUM(E30:E39)</f>
        <v>2577156.2106785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4.25" thickBot="1">
      <c r="B42" s="176"/>
      <c r="C42" s="237" t="s">
        <v>151</v>
      </c>
      <c r="D42" s="237"/>
      <c r="E42" s="237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12500000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/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352835.5705115001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/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73">
        <f>SUM(E43+E44-E45+E46+E47+E48)</f>
        <v>12852835.5705115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74">
        <f>E40+E49</f>
        <v>15429991.78119</v>
      </c>
    </row>
    <row r="51" s="181" customFormat="1" ht="13.5"/>
    <row r="52" s="181" customFormat="1" ht="13.5"/>
    <row r="53" spans="3:5" ht="13.5">
      <c r="C53" s="235"/>
      <c r="D53" s="235"/>
      <c r="E53" s="235"/>
    </row>
    <row r="54" spans="3:5" ht="13.5">
      <c r="C54" s="236"/>
      <c r="D54" s="236"/>
      <c r="E54" s="236"/>
    </row>
    <row r="55" spans="3:5" ht="13.5">
      <c r="C55" s="235"/>
      <c r="D55" s="235"/>
      <c r="E55" s="235"/>
    </row>
    <row r="56" spans="3:5" ht="13.5">
      <c r="C56" s="236"/>
      <c r="D56" s="236"/>
      <c r="E56" s="236"/>
    </row>
    <row r="57" spans="3:5" ht="15" customHeight="1">
      <c r="C57" s="235"/>
      <c r="D57" s="235"/>
      <c r="E57" s="235"/>
    </row>
    <row r="58" spans="3:5" ht="13.5">
      <c r="C58" s="236"/>
      <c r="D58" s="236"/>
      <c r="E58" s="236"/>
    </row>
  </sheetData>
  <sheetProtection/>
  <mergeCells count="12">
    <mergeCell ref="B1:C1"/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2" activePane="bottomLeft" state="frozen"/>
      <selection pane="topLeft" activeCell="C120" sqref="C120"/>
      <selection pane="bottomLeft" activeCell="E73" sqref="E73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38" t="s">
        <v>84</v>
      </c>
      <c r="C1" s="238"/>
      <c r="D1" s="226" t="s">
        <v>243</v>
      </c>
      <c r="E1" s="227" t="s">
        <v>239</v>
      </c>
    </row>
    <row r="2" spans="2:5" ht="15" customHeight="1">
      <c r="B2" s="239" t="s">
        <v>246</v>
      </c>
      <c r="C2" s="239"/>
      <c r="D2" s="239"/>
      <c r="E2" s="239"/>
    </row>
    <row r="3" ht="15" customHeight="1"/>
    <row r="4" spans="4:5" s="183" customFormat="1" ht="12.75" customHeight="1">
      <c r="D4" s="244" t="s">
        <v>168</v>
      </c>
      <c r="E4" s="244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2" t="s">
        <v>169</v>
      </c>
      <c r="D8" s="242"/>
      <c r="E8" s="242"/>
    </row>
    <row r="9" spans="2:5" ht="15" customHeight="1">
      <c r="B9" s="189" t="s">
        <v>91</v>
      </c>
      <c r="C9" s="190">
        <v>1</v>
      </c>
      <c r="D9" s="191" t="s">
        <v>170</v>
      </c>
      <c r="E9" s="192">
        <v>2745000.481454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0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1606982.8099999998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/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f>E9-E10-E11+E12</f>
        <v>1138017.671454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149209.36999999997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373731.98999999993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/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f>E14-E15+E16-E17-E18</f>
        <v>522941.35999999987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70841.81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-167037.28999999998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f>E13-E19-E20+E21</f>
        <v>377197.21145400015</v>
      </c>
    </row>
    <row r="23" spans="3:5" ht="9" customHeight="1">
      <c r="C23" s="167"/>
      <c r="D23" s="203"/>
      <c r="E23" s="169"/>
    </row>
    <row r="24" spans="3:5" ht="15" customHeight="1" thickBot="1">
      <c r="C24" s="242" t="s">
        <v>184</v>
      </c>
      <c r="D24" s="242"/>
      <c r="E24" s="242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0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0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>
        <v>0</v>
      </c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f>E25-E26-E27+E28</f>
        <v>0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>
        <v>0</v>
      </c>
    </row>
    <row r="33" spans="2:5" ht="15" customHeight="1">
      <c r="B33" s="193" t="s">
        <v>135</v>
      </c>
      <c r="C33" s="194">
        <v>23</v>
      </c>
      <c r="D33" s="197" t="s">
        <v>178</v>
      </c>
      <c r="E33" s="196">
        <v>0</v>
      </c>
    </row>
    <row r="34" spans="2:5" ht="15" customHeight="1">
      <c r="B34" s="193" t="s">
        <v>137</v>
      </c>
      <c r="C34" s="194">
        <v>24</v>
      </c>
      <c r="D34" s="197" t="s">
        <v>187</v>
      </c>
      <c r="E34" s="196">
        <v>0</v>
      </c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f>E30-E31+E32-E33-E34</f>
        <v>0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>
        <v>0</v>
      </c>
    </row>
    <row r="37" spans="2:5" ht="15" customHeight="1">
      <c r="B37" s="193" t="s">
        <v>143</v>
      </c>
      <c r="C37" s="194">
        <v>27</v>
      </c>
      <c r="D37" s="197" t="s">
        <v>190</v>
      </c>
      <c r="E37" s="196">
        <v>0</v>
      </c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>
        <v>0</v>
      </c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f>E29-E35+E38-E39+E40</f>
        <v>0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377197.21145400015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2" t="s">
        <v>195</v>
      </c>
      <c r="E45" s="242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2" t="s">
        <v>200</v>
      </c>
      <c r="D51" s="242"/>
      <c r="E51" s="242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229721.059736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>
        <v>0</v>
      </c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f>SUM(E52:E60)</f>
        <v>229721.059736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3" t="s">
        <v>216</v>
      </c>
      <c r="D63" s="243"/>
      <c r="E63" s="243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1025765.04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247625.06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13432.34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75854.17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0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1170859.01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415100.67119000014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62265.10067850002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352835.5705115001</v>
      </c>
    </row>
    <row r="75" ht="13.5">
      <c r="D75" s="224"/>
    </row>
    <row r="76" spans="3:5" ht="13.5">
      <c r="C76" s="235"/>
      <c r="D76" s="235"/>
      <c r="E76" s="235"/>
    </row>
    <row r="77" spans="3:5" ht="13.5">
      <c r="C77" s="236"/>
      <c r="D77" s="236"/>
      <c r="E77" s="236"/>
    </row>
    <row r="78" spans="3:5" ht="13.5">
      <c r="C78" s="235"/>
      <c r="D78" s="235"/>
      <c r="E78" s="235"/>
    </row>
    <row r="79" spans="3:5" ht="13.5">
      <c r="C79" s="236"/>
      <c r="D79" s="236"/>
      <c r="E79" s="236"/>
    </row>
    <row r="80" spans="3:5" ht="13.5">
      <c r="C80" s="235"/>
      <c r="D80" s="235"/>
      <c r="E80" s="235"/>
    </row>
    <row r="81" spans="3:5" ht="13.5">
      <c r="C81" s="236"/>
      <c r="D81" s="236"/>
      <c r="E81" s="236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4" sqref="F1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49" t="s">
        <v>237</v>
      </c>
      <c r="B1" s="249"/>
      <c r="C1" s="136"/>
      <c r="D1" s="136"/>
      <c r="E1" s="136"/>
      <c r="F1" s="136"/>
      <c r="G1" s="136"/>
      <c r="H1" s="136"/>
    </row>
    <row r="2" spans="1:8" ht="13.5">
      <c r="A2" s="228" t="s">
        <v>241</v>
      </c>
      <c r="C2" s="136"/>
      <c r="D2" s="136"/>
      <c r="E2" s="136"/>
      <c r="F2" s="136"/>
      <c r="G2" s="136"/>
      <c r="H2" s="136"/>
    </row>
    <row r="3" spans="1:8" ht="13.5">
      <c r="A3" s="229" t="s">
        <v>244</v>
      </c>
      <c r="C3" s="136"/>
      <c r="D3" s="136"/>
      <c r="E3" s="136"/>
      <c r="F3" s="136"/>
      <c r="G3" s="136"/>
      <c r="H3" s="136"/>
    </row>
    <row r="4" spans="1:8" ht="13.5">
      <c r="A4" s="229" t="str">
        <f>'IS'!B2</f>
        <v>ანგარიშგების პერიოდი: 1 იანვარი 2020 – 30 სექტემბერი 2020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6"/>
      <c r="B7" s="136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50" t="s">
        <v>23</v>
      </c>
      <c r="B8" s="253" t="s">
        <v>70</v>
      </c>
      <c r="C8" s="257" t="s">
        <v>22</v>
      </c>
      <c r="D8" s="247"/>
      <c r="E8" s="247"/>
      <c r="F8" s="247"/>
      <c r="G8" s="247"/>
      <c r="H8" s="258" t="s">
        <v>240</v>
      </c>
      <c r="I8" s="247" t="s">
        <v>71</v>
      </c>
      <c r="J8" s="247"/>
      <c r="K8" s="247" t="s">
        <v>72</v>
      </c>
      <c r="L8" s="247"/>
      <c r="M8" s="247"/>
      <c r="N8" s="247"/>
      <c r="O8" s="247"/>
      <c r="P8" s="247" t="s">
        <v>73</v>
      </c>
      <c r="Q8" s="247"/>
      <c r="R8" s="247" t="s">
        <v>74</v>
      </c>
      <c r="S8" s="247"/>
      <c r="T8" s="247"/>
      <c r="U8" s="247"/>
      <c r="V8" s="247"/>
      <c r="W8" s="247"/>
      <c r="X8" s="247"/>
      <c r="Y8" s="247"/>
      <c r="Z8" s="247" t="s">
        <v>77</v>
      </c>
      <c r="AA8" s="253"/>
      <c r="AC8" s="269" t="s">
        <v>71</v>
      </c>
      <c r="AD8" s="247"/>
      <c r="AE8" s="247" t="s">
        <v>72</v>
      </c>
      <c r="AF8" s="247"/>
      <c r="AG8" s="247" t="s">
        <v>78</v>
      </c>
      <c r="AH8" s="247"/>
      <c r="AI8" s="247" t="s">
        <v>79</v>
      </c>
      <c r="AJ8" s="247"/>
      <c r="AK8" s="247" t="s">
        <v>77</v>
      </c>
      <c r="AL8" s="253"/>
    </row>
    <row r="9" spans="1:38" s="1" customFormat="1" ht="50.25" customHeight="1">
      <c r="A9" s="251"/>
      <c r="B9" s="254"/>
      <c r="C9" s="256" t="s">
        <v>15</v>
      </c>
      <c r="D9" s="248"/>
      <c r="E9" s="248"/>
      <c r="F9" s="248"/>
      <c r="G9" s="12" t="s">
        <v>16</v>
      </c>
      <c r="H9" s="259"/>
      <c r="I9" s="245" t="s">
        <v>0</v>
      </c>
      <c r="J9" s="245" t="s">
        <v>1</v>
      </c>
      <c r="K9" s="248" t="s">
        <v>0</v>
      </c>
      <c r="L9" s="248"/>
      <c r="M9" s="248"/>
      <c r="N9" s="248"/>
      <c r="O9" s="12" t="s">
        <v>1</v>
      </c>
      <c r="P9" s="245" t="s">
        <v>80</v>
      </c>
      <c r="Q9" s="245" t="s">
        <v>81</v>
      </c>
      <c r="R9" s="248" t="s">
        <v>75</v>
      </c>
      <c r="S9" s="248"/>
      <c r="T9" s="248"/>
      <c r="U9" s="248"/>
      <c r="V9" s="248" t="s">
        <v>76</v>
      </c>
      <c r="W9" s="248"/>
      <c r="X9" s="248"/>
      <c r="Y9" s="248"/>
      <c r="Z9" s="245" t="s">
        <v>17</v>
      </c>
      <c r="AA9" s="267" t="s">
        <v>18</v>
      </c>
      <c r="AC9" s="270" t="s">
        <v>0</v>
      </c>
      <c r="AD9" s="245" t="s">
        <v>1</v>
      </c>
      <c r="AE9" s="245" t="s">
        <v>0</v>
      </c>
      <c r="AF9" s="245" t="s">
        <v>1</v>
      </c>
      <c r="AG9" s="245" t="s">
        <v>80</v>
      </c>
      <c r="AH9" s="245" t="s">
        <v>81</v>
      </c>
      <c r="AI9" s="245" t="s">
        <v>75</v>
      </c>
      <c r="AJ9" s="245" t="s">
        <v>76</v>
      </c>
      <c r="AK9" s="245" t="s">
        <v>17</v>
      </c>
      <c r="AL9" s="267" t="s">
        <v>18</v>
      </c>
    </row>
    <row r="10" spans="1:38" s="1" customFormat="1" ht="102.75" customHeight="1" thickBot="1">
      <c r="A10" s="252"/>
      <c r="B10" s="255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0"/>
      <c r="I10" s="246"/>
      <c r="J10" s="24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6"/>
      <c r="Q10" s="24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6"/>
      <c r="AA10" s="268"/>
      <c r="AC10" s="271"/>
      <c r="AD10" s="246"/>
      <c r="AE10" s="246"/>
      <c r="AF10" s="246"/>
      <c r="AG10" s="246"/>
      <c r="AH10" s="246"/>
      <c r="AI10" s="246"/>
      <c r="AJ10" s="246"/>
      <c r="AK10" s="246"/>
      <c r="AL10" s="268"/>
    </row>
    <row r="11" spans="1:38" s="1" customFormat="1" ht="24.75" customHeight="1" thickBot="1">
      <c r="A11" s="13" t="s">
        <v>24</v>
      </c>
      <c r="B11" s="3" t="s">
        <v>25</v>
      </c>
      <c r="C11" s="24">
        <v>0</v>
      </c>
      <c r="D11" s="89">
        <v>0</v>
      </c>
      <c r="E11" s="89">
        <v>0</v>
      </c>
      <c r="F11" s="89">
        <v>0</v>
      </c>
      <c r="G11" s="89">
        <v>0</v>
      </c>
      <c r="H11" s="46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74">
        <v>0</v>
      </c>
      <c r="O11" s="89">
        <v>0</v>
      </c>
      <c r="P11" s="74">
        <v>0</v>
      </c>
      <c r="Q11" s="89">
        <v>0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0</v>
      </c>
      <c r="AA11" s="65">
        <v>0</v>
      </c>
      <c r="AC11" s="88">
        <f>SUM(AC12:AC15)</f>
        <v>0</v>
      </c>
      <c r="AD11" s="89">
        <f>SUM(AD12:AD15)</f>
        <v>0</v>
      </c>
      <c r="AE11" s="89">
        <f>SUM(AE12:AE15)</f>
        <v>0</v>
      </c>
      <c r="AF11" s="89">
        <f>SUM(AF12:AF15)</f>
        <v>0</v>
      </c>
      <c r="AG11" s="89">
        <f>SUM(AG12:AG15)</f>
        <v>0</v>
      </c>
      <c r="AH11" s="89">
        <f>SUM(AH12:AH15)</f>
        <v>0</v>
      </c>
      <c r="AI11" s="89">
        <f>SUM(AI12:AI15)</f>
        <v>0</v>
      </c>
      <c r="AJ11" s="89">
        <f>SUM(AJ12:AJ15)</f>
        <v>0</v>
      </c>
      <c r="AK11" s="89">
        <f>SUM(AK12:AK15)</f>
        <v>0</v>
      </c>
      <c r="AL11" s="90">
        <f>SUM(AL12:AL15)</f>
        <v>0</v>
      </c>
    </row>
    <row r="12" spans="1:38" s="4" customFormat="1" ht="24.75" customHeight="1">
      <c r="A12" s="17"/>
      <c r="B12" s="38" t="s">
        <v>26</v>
      </c>
      <c r="C12" s="125">
        <v>0</v>
      </c>
      <c r="D12" s="125">
        <v>0</v>
      </c>
      <c r="E12" s="125">
        <v>0</v>
      </c>
      <c r="F12" s="61">
        <v>0</v>
      </c>
      <c r="G12" s="125">
        <v>0</v>
      </c>
      <c r="H12" s="45">
        <v>0</v>
      </c>
      <c r="I12" s="92">
        <v>0</v>
      </c>
      <c r="J12" s="92">
        <v>0</v>
      </c>
      <c r="K12" s="95">
        <v>0</v>
      </c>
      <c r="L12" s="95">
        <v>0</v>
      </c>
      <c r="M12" s="92">
        <v>0</v>
      </c>
      <c r="N12" s="75">
        <v>0</v>
      </c>
      <c r="O12" s="92">
        <v>0</v>
      </c>
      <c r="P12" s="75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110</v>
      </c>
      <c r="D16" s="101">
        <v>1</v>
      </c>
      <c r="E16" s="101">
        <v>0</v>
      </c>
      <c r="F16" s="64">
        <v>111</v>
      </c>
      <c r="G16" s="101">
        <v>108</v>
      </c>
      <c r="H16" s="46">
        <v>0</v>
      </c>
      <c r="I16" s="101">
        <v>206.95</v>
      </c>
      <c r="J16" s="101">
        <v>0</v>
      </c>
      <c r="K16" s="101">
        <v>127.3</v>
      </c>
      <c r="L16" s="101">
        <v>76.5</v>
      </c>
      <c r="M16" s="101">
        <v>0</v>
      </c>
      <c r="N16" s="78">
        <v>203.8</v>
      </c>
      <c r="O16" s="101">
        <v>0</v>
      </c>
      <c r="P16" s="78">
        <v>25.958025832</v>
      </c>
      <c r="Q16" s="101">
        <v>25.958025832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135</v>
      </c>
      <c r="D17" s="89">
        <v>1261</v>
      </c>
      <c r="E17" s="89">
        <v>0</v>
      </c>
      <c r="F17" s="65">
        <v>1396</v>
      </c>
      <c r="G17" s="89">
        <v>1208</v>
      </c>
      <c r="H17" s="49">
        <v>0</v>
      </c>
      <c r="I17" s="89">
        <v>68535.316377</v>
      </c>
      <c r="J17" s="89">
        <v>0</v>
      </c>
      <c r="K17" s="89">
        <v>3621.492708</v>
      </c>
      <c r="L17" s="89">
        <v>58130.297289</v>
      </c>
      <c r="M17" s="89">
        <v>0</v>
      </c>
      <c r="N17" s="74">
        <v>61751.789997</v>
      </c>
      <c r="O17" s="89">
        <v>0</v>
      </c>
      <c r="P17" s="74">
        <v>12479.758804511104</v>
      </c>
      <c r="Q17" s="89">
        <v>12479.758804511104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C17" s="88">
        <f aca="true" t="shared" si="0" ref="AC17:AL17">SUM(AC18:AC19)</f>
        <v>0</v>
      </c>
      <c r="AD17" s="89">
        <f t="shared" si="0"/>
        <v>0</v>
      </c>
      <c r="AE17" s="89">
        <f t="shared" si="0"/>
        <v>0</v>
      </c>
      <c r="AF17" s="89">
        <f t="shared" si="0"/>
        <v>0</v>
      </c>
      <c r="AG17" s="89">
        <f t="shared" si="0"/>
        <v>0</v>
      </c>
      <c r="AH17" s="89">
        <f t="shared" si="0"/>
        <v>0</v>
      </c>
      <c r="AI17" s="89">
        <f t="shared" si="0"/>
        <v>0</v>
      </c>
      <c r="AJ17" s="89">
        <f t="shared" si="0"/>
        <v>0</v>
      </c>
      <c r="AK17" s="89">
        <f t="shared" si="0"/>
        <v>0</v>
      </c>
      <c r="AL17" s="90">
        <f t="shared" si="0"/>
        <v>0</v>
      </c>
    </row>
    <row r="18" spans="1:38" ht="24.75" customHeight="1">
      <c r="A18" s="17"/>
      <c r="B18" s="6" t="s">
        <v>33</v>
      </c>
      <c r="C18" s="26">
        <v>93</v>
      </c>
      <c r="D18" s="104">
        <v>0</v>
      </c>
      <c r="E18" s="104">
        <v>0</v>
      </c>
      <c r="F18" s="66">
        <v>93</v>
      </c>
      <c r="G18" s="104">
        <v>92</v>
      </c>
      <c r="H18" s="48">
        <v>0</v>
      </c>
      <c r="I18" s="104">
        <v>1567.5</v>
      </c>
      <c r="J18" s="95">
        <v>0</v>
      </c>
      <c r="K18" s="104">
        <v>1537.5</v>
      </c>
      <c r="L18" s="104">
        <v>0</v>
      </c>
      <c r="M18" s="104">
        <v>0</v>
      </c>
      <c r="N18" s="79">
        <v>1537.5</v>
      </c>
      <c r="O18" s="104">
        <v>0</v>
      </c>
      <c r="P18" s="79">
        <v>373.5288311186</v>
      </c>
      <c r="Q18" s="104">
        <v>373.5288311186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42</v>
      </c>
      <c r="D19" s="107">
        <v>1261</v>
      </c>
      <c r="E19" s="107">
        <v>0</v>
      </c>
      <c r="F19" s="67">
        <v>1303</v>
      </c>
      <c r="G19" s="107">
        <v>1116</v>
      </c>
      <c r="H19" s="47">
        <v>0</v>
      </c>
      <c r="I19" s="107">
        <v>66967.816377</v>
      </c>
      <c r="J19" s="95">
        <v>0</v>
      </c>
      <c r="K19" s="107">
        <v>2083.992708</v>
      </c>
      <c r="L19" s="107">
        <v>58130.297289</v>
      </c>
      <c r="M19" s="107">
        <v>0</v>
      </c>
      <c r="N19" s="80">
        <v>60214.289997</v>
      </c>
      <c r="O19" s="107">
        <v>0</v>
      </c>
      <c r="P19" s="80">
        <v>12106.229973392505</v>
      </c>
      <c r="Q19" s="107">
        <v>12106.229973392505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267</v>
      </c>
      <c r="D20" s="110">
        <v>726</v>
      </c>
      <c r="E20" s="110">
        <v>30</v>
      </c>
      <c r="F20" s="68">
        <v>1023</v>
      </c>
      <c r="G20" s="110">
        <v>1006</v>
      </c>
      <c r="H20" s="46">
        <v>0</v>
      </c>
      <c r="I20" s="110">
        <v>329048.89</v>
      </c>
      <c r="J20" s="95">
        <v>0</v>
      </c>
      <c r="K20" s="110">
        <v>132995.08000000002</v>
      </c>
      <c r="L20" s="110">
        <v>179111.55</v>
      </c>
      <c r="M20" s="110">
        <v>10548</v>
      </c>
      <c r="N20" s="81">
        <v>322654.63</v>
      </c>
      <c r="O20" s="110">
        <v>0</v>
      </c>
      <c r="P20" s="81">
        <v>30736.460130822597</v>
      </c>
      <c r="Q20" s="110">
        <v>30736.460130822597</v>
      </c>
      <c r="R20" s="110">
        <v>8950.53</v>
      </c>
      <c r="S20" s="110">
        <v>0</v>
      </c>
      <c r="T20" s="110">
        <v>0</v>
      </c>
      <c r="U20" s="110">
        <v>8950.53</v>
      </c>
      <c r="V20" s="110">
        <v>8950.53</v>
      </c>
      <c r="W20" s="110">
        <v>0</v>
      </c>
      <c r="X20" s="110">
        <v>0</v>
      </c>
      <c r="Y20" s="110">
        <v>8950.53</v>
      </c>
      <c r="Z20" s="110">
        <v>15588.19999999999</v>
      </c>
      <c r="AA20" s="110">
        <v>15588.19999999999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61</v>
      </c>
      <c r="D21" s="89">
        <v>1426</v>
      </c>
      <c r="E21" s="89">
        <v>0</v>
      </c>
      <c r="F21" s="65">
        <v>1487</v>
      </c>
      <c r="G21" s="89">
        <v>1243</v>
      </c>
      <c r="H21" s="89">
        <v>1487</v>
      </c>
      <c r="I21" s="89">
        <v>1251382.9674039998</v>
      </c>
      <c r="J21" s="89">
        <v>0</v>
      </c>
      <c r="K21" s="89">
        <v>47471.215643999996</v>
      </c>
      <c r="L21" s="89">
        <v>1089275.8455899998</v>
      </c>
      <c r="M21" s="89">
        <v>0</v>
      </c>
      <c r="N21" s="74">
        <v>1136747.061234</v>
      </c>
      <c r="O21" s="89">
        <v>0</v>
      </c>
      <c r="P21" s="74">
        <v>223345.08927803632</v>
      </c>
      <c r="Q21" s="89">
        <v>223345.08927803632</v>
      </c>
      <c r="R21" s="89">
        <v>5517.08</v>
      </c>
      <c r="S21" s="89">
        <v>113513.25999999998</v>
      </c>
      <c r="T21" s="89">
        <v>0</v>
      </c>
      <c r="U21" s="89">
        <v>119030.33999999998</v>
      </c>
      <c r="V21" s="89">
        <v>5517.08</v>
      </c>
      <c r="W21" s="89">
        <v>113513.25999999998</v>
      </c>
      <c r="X21" s="89">
        <v>0</v>
      </c>
      <c r="Y21" s="89">
        <v>119030.33999999998</v>
      </c>
      <c r="Z21" s="89">
        <v>158955.69999999998</v>
      </c>
      <c r="AA21" s="89">
        <v>158955.69999999998</v>
      </c>
      <c r="AC21" s="88">
        <f aca="true" t="shared" si="1" ref="AC21:AL21">SUM(AC22:AC23)</f>
        <v>0</v>
      </c>
      <c r="AD21" s="89">
        <f t="shared" si="1"/>
        <v>0</v>
      </c>
      <c r="AE21" s="89">
        <f t="shared" si="1"/>
        <v>0</v>
      </c>
      <c r="AF21" s="89">
        <f t="shared" si="1"/>
        <v>0</v>
      </c>
      <c r="AG21" s="89">
        <f t="shared" si="1"/>
        <v>0</v>
      </c>
      <c r="AH21" s="89">
        <f t="shared" si="1"/>
        <v>0</v>
      </c>
      <c r="AI21" s="89">
        <f t="shared" si="1"/>
        <v>0</v>
      </c>
      <c r="AJ21" s="89">
        <f t="shared" si="1"/>
        <v>0</v>
      </c>
      <c r="AK21" s="89">
        <f t="shared" si="1"/>
        <v>0</v>
      </c>
      <c r="AL21" s="90">
        <f t="shared" si="1"/>
        <v>0</v>
      </c>
    </row>
    <row r="22" spans="1:38" ht="24.75" customHeight="1">
      <c r="A22" s="21"/>
      <c r="B22" s="6" t="s">
        <v>38</v>
      </c>
      <c r="C22" s="124">
        <v>61</v>
      </c>
      <c r="D22" s="92">
        <v>1426</v>
      </c>
      <c r="E22" s="92">
        <v>0</v>
      </c>
      <c r="F22" s="61">
        <v>1487</v>
      </c>
      <c r="G22" s="92">
        <v>1243</v>
      </c>
      <c r="H22" s="92">
        <v>1487</v>
      </c>
      <c r="I22" s="92">
        <v>1251382.9674039998</v>
      </c>
      <c r="J22" s="95">
        <v>0</v>
      </c>
      <c r="K22" s="92">
        <v>47471.215643999996</v>
      </c>
      <c r="L22" s="92">
        <v>1089275.8455899998</v>
      </c>
      <c r="M22" s="92">
        <v>0</v>
      </c>
      <c r="N22" s="75">
        <v>1136747.061234</v>
      </c>
      <c r="O22" s="92">
        <v>0</v>
      </c>
      <c r="P22" s="75">
        <v>223345.08927803632</v>
      </c>
      <c r="Q22" s="92">
        <v>223345.08927803632</v>
      </c>
      <c r="R22" s="92">
        <v>5517.08</v>
      </c>
      <c r="S22" s="92">
        <v>113513.25999999998</v>
      </c>
      <c r="T22" s="92">
        <v>0</v>
      </c>
      <c r="U22" s="92">
        <v>119030.33999999998</v>
      </c>
      <c r="V22" s="92">
        <v>5517.08</v>
      </c>
      <c r="W22" s="92">
        <v>113513.25999999998</v>
      </c>
      <c r="X22" s="92">
        <v>0</v>
      </c>
      <c r="Y22" s="92">
        <v>119030.33999999998</v>
      </c>
      <c r="Z22" s="92">
        <v>158955.69999999998</v>
      </c>
      <c r="AA22" s="92">
        <v>158955.69999999998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61</v>
      </c>
      <c r="D24" s="113">
        <v>1389</v>
      </c>
      <c r="E24" s="113">
        <v>0</v>
      </c>
      <c r="F24" s="69">
        <v>1450</v>
      </c>
      <c r="G24" s="113">
        <v>1241</v>
      </c>
      <c r="H24" s="113">
        <v>1450</v>
      </c>
      <c r="I24" s="113">
        <v>245372.14247000002</v>
      </c>
      <c r="J24" s="113">
        <v>0</v>
      </c>
      <c r="K24" s="113">
        <v>9411.265204000001</v>
      </c>
      <c r="L24" s="113">
        <v>212513.28045000002</v>
      </c>
      <c r="M24" s="113">
        <v>0</v>
      </c>
      <c r="N24" s="15">
        <v>221924.54565400002</v>
      </c>
      <c r="O24" s="113">
        <v>0</v>
      </c>
      <c r="P24" s="15">
        <v>44198.9422645676</v>
      </c>
      <c r="Q24" s="113">
        <v>44198.9422645676</v>
      </c>
      <c r="R24" s="113">
        <v>0</v>
      </c>
      <c r="S24" s="113">
        <v>21084.2</v>
      </c>
      <c r="T24" s="113">
        <v>0</v>
      </c>
      <c r="U24" s="113">
        <v>21084.2</v>
      </c>
      <c r="V24" s="113">
        <v>0</v>
      </c>
      <c r="W24" s="113">
        <v>21084.2</v>
      </c>
      <c r="X24" s="113">
        <v>0</v>
      </c>
      <c r="Y24" s="113">
        <v>21084.2</v>
      </c>
      <c r="Z24" s="113">
        <v>35504.2</v>
      </c>
      <c r="AA24" s="113">
        <v>35504.2</v>
      </c>
      <c r="AC24" s="112">
        <f aca="true" t="shared" si="2" ref="AC24:AL24">SUM(AC25:AC27)</f>
        <v>0</v>
      </c>
      <c r="AD24" s="113">
        <f t="shared" si="2"/>
        <v>0</v>
      </c>
      <c r="AE24" s="113">
        <f t="shared" si="2"/>
        <v>0</v>
      </c>
      <c r="AF24" s="113">
        <f t="shared" si="2"/>
        <v>0</v>
      </c>
      <c r="AG24" s="113">
        <f t="shared" si="2"/>
        <v>0</v>
      </c>
      <c r="AH24" s="113">
        <f t="shared" si="2"/>
        <v>0</v>
      </c>
      <c r="AI24" s="113">
        <f t="shared" si="2"/>
        <v>0</v>
      </c>
      <c r="AJ24" s="113">
        <f t="shared" si="2"/>
        <v>0</v>
      </c>
      <c r="AK24" s="113">
        <f t="shared" si="2"/>
        <v>0</v>
      </c>
      <c r="AL24" s="114">
        <f t="shared" si="2"/>
        <v>0</v>
      </c>
    </row>
    <row r="25" spans="1:38" ht="24.75" customHeight="1">
      <c r="A25" s="17"/>
      <c r="B25" s="6" t="s">
        <v>42</v>
      </c>
      <c r="C25" s="124">
        <v>0</v>
      </c>
      <c r="D25" s="92">
        <v>0</v>
      </c>
      <c r="E25" s="92">
        <v>0</v>
      </c>
      <c r="F25" s="61">
        <v>0</v>
      </c>
      <c r="G25" s="92">
        <v>0</v>
      </c>
      <c r="H25" s="92">
        <v>0</v>
      </c>
      <c r="I25" s="92">
        <v>0</v>
      </c>
      <c r="J25" s="95">
        <v>0</v>
      </c>
      <c r="K25" s="92">
        <v>0</v>
      </c>
      <c r="L25" s="92">
        <v>0</v>
      </c>
      <c r="M25" s="92">
        <v>0</v>
      </c>
      <c r="N25" s="75">
        <v>0</v>
      </c>
      <c r="O25" s="92">
        <v>0</v>
      </c>
      <c r="P25" s="75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61</v>
      </c>
      <c r="D26" s="128">
        <v>1389</v>
      </c>
      <c r="E26" s="128">
        <v>0</v>
      </c>
      <c r="F26" s="59">
        <v>1450</v>
      </c>
      <c r="G26" s="128">
        <v>1241</v>
      </c>
      <c r="H26" s="128">
        <v>1450</v>
      </c>
      <c r="I26" s="128">
        <v>245372.14247000002</v>
      </c>
      <c r="J26" s="95">
        <v>0</v>
      </c>
      <c r="K26" s="128">
        <v>9411.265204000001</v>
      </c>
      <c r="L26" s="128">
        <v>212513.28045000002</v>
      </c>
      <c r="M26" s="128">
        <v>0</v>
      </c>
      <c r="N26" s="56">
        <v>221924.54565400002</v>
      </c>
      <c r="O26" s="128">
        <v>0</v>
      </c>
      <c r="P26" s="56">
        <v>44198.9422645676</v>
      </c>
      <c r="Q26" s="128">
        <v>44198.9422645676</v>
      </c>
      <c r="R26" s="128">
        <v>0</v>
      </c>
      <c r="S26" s="128">
        <v>21084.2</v>
      </c>
      <c r="T26" s="128">
        <v>0</v>
      </c>
      <c r="U26" s="128">
        <v>21084.2</v>
      </c>
      <c r="V26" s="128">
        <v>0</v>
      </c>
      <c r="W26" s="128">
        <v>21084.2</v>
      </c>
      <c r="X26" s="128">
        <v>0</v>
      </c>
      <c r="Y26" s="128">
        <v>21084.2</v>
      </c>
      <c r="Z26" s="128">
        <v>35504.2</v>
      </c>
      <c r="AA26" s="128">
        <v>35504.2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>
        <v>0</v>
      </c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>
        <v>0</v>
      </c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3" ref="AC30:AL30">SUM(AC31:AC32)</f>
        <v>0</v>
      </c>
      <c r="AD30" s="113">
        <f t="shared" si="3"/>
        <v>0</v>
      </c>
      <c r="AE30" s="113">
        <f t="shared" si="3"/>
        <v>0</v>
      </c>
      <c r="AF30" s="113">
        <f t="shared" si="3"/>
        <v>0</v>
      </c>
      <c r="AG30" s="113">
        <f t="shared" si="3"/>
        <v>0</v>
      </c>
      <c r="AH30" s="113">
        <f t="shared" si="3"/>
        <v>0</v>
      </c>
      <c r="AI30" s="113">
        <f t="shared" si="3"/>
        <v>0</v>
      </c>
      <c r="AJ30" s="113">
        <f t="shared" si="3"/>
        <v>0</v>
      </c>
      <c r="AK30" s="113">
        <f t="shared" si="3"/>
        <v>0</v>
      </c>
      <c r="AL30" s="114">
        <f t="shared" si="3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4" ref="AC34:AL34">SUM(AC35:AC36)</f>
        <v>0</v>
      </c>
      <c r="AD34" s="113">
        <f t="shared" si="4"/>
        <v>0</v>
      </c>
      <c r="AE34" s="113">
        <f t="shared" si="4"/>
        <v>0</v>
      </c>
      <c r="AF34" s="113">
        <f t="shared" si="4"/>
        <v>0</v>
      </c>
      <c r="AG34" s="113">
        <f t="shared" si="4"/>
        <v>0</v>
      </c>
      <c r="AH34" s="113">
        <f t="shared" si="4"/>
        <v>0</v>
      </c>
      <c r="AI34" s="113">
        <f t="shared" si="4"/>
        <v>0</v>
      </c>
      <c r="AJ34" s="113">
        <f t="shared" si="4"/>
        <v>0</v>
      </c>
      <c r="AK34" s="113">
        <f t="shared" si="4"/>
        <v>0</v>
      </c>
      <c r="AL34" s="114">
        <f t="shared" si="4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35</v>
      </c>
      <c r="D37" s="116">
        <v>14</v>
      </c>
      <c r="E37" s="116">
        <v>0</v>
      </c>
      <c r="F37" s="72">
        <v>49</v>
      </c>
      <c r="G37" s="116">
        <v>19</v>
      </c>
      <c r="H37" s="49">
        <v>0</v>
      </c>
      <c r="I37" s="116">
        <v>3599.346569</v>
      </c>
      <c r="J37" s="95">
        <v>0</v>
      </c>
      <c r="K37" s="116">
        <v>2301.490789</v>
      </c>
      <c r="L37" s="116">
        <v>1297.85578</v>
      </c>
      <c r="M37" s="116">
        <v>0</v>
      </c>
      <c r="N37" s="84">
        <v>3599.3465690000003</v>
      </c>
      <c r="O37" s="116">
        <v>0</v>
      </c>
      <c r="P37" s="84">
        <v>2844.2727466597</v>
      </c>
      <c r="Q37" s="116">
        <v>2844.2727466597</v>
      </c>
      <c r="R37" s="116">
        <v>0</v>
      </c>
      <c r="S37" s="116">
        <v>144.3</v>
      </c>
      <c r="T37" s="116">
        <v>0</v>
      </c>
      <c r="U37" s="116">
        <v>144.3</v>
      </c>
      <c r="V37" s="116">
        <v>0</v>
      </c>
      <c r="W37" s="116">
        <v>144.3</v>
      </c>
      <c r="X37" s="116">
        <v>0</v>
      </c>
      <c r="Y37" s="116">
        <v>144.3</v>
      </c>
      <c r="Z37" s="116">
        <v>144.3</v>
      </c>
      <c r="AA37" s="116">
        <v>144.3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2</v>
      </c>
      <c r="D38" s="110">
        <v>1414</v>
      </c>
      <c r="E38" s="110">
        <v>0</v>
      </c>
      <c r="F38" s="68">
        <v>1416</v>
      </c>
      <c r="G38" s="110">
        <v>1269</v>
      </c>
      <c r="H38" s="50">
        <v>0</v>
      </c>
      <c r="I38" s="110">
        <v>875388.028</v>
      </c>
      <c r="J38" s="95">
        <v>0</v>
      </c>
      <c r="K38" s="110">
        <v>4016.6580000000004</v>
      </c>
      <c r="L38" s="110">
        <v>871371.37</v>
      </c>
      <c r="M38" s="110">
        <v>0</v>
      </c>
      <c r="N38" s="81">
        <v>875388.028</v>
      </c>
      <c r="O38" s="110">
        <v>0</v>
      </c>
      <c r="P38" s="81">
        <v>767777.2324063398</v>
      </c>
      <c r="Q38" s="110">
        <v>767777.2324063398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312748.95999999996</v>
      </c>
      <c r="AA38" s="110">
        <v>312748.95999999996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0</v>
      </c>
      <c r="D39" s="110">
        <v>9</v>
      </c>
      <c r="E39" s="110">
        <v>0</v>
      </c>
      <c r="F39" s="68">
        <v>9</v>
      </c>
      <c r="G39" s="110">
        <v>0</v>
      </c>
      <c r="H39" s="50">
        <v>0</v>
      </c>
      <c r="I39" s="110">
        <v>475</v>
      </c>
      <c r="J39" s="95">
        <v>0</v>
      </c>
      <c r="K39" s="110">
        <v>0</v>
      </c>
      <c r="L39" s="110">
        <v>475</v>
      </c>
      <c r="M39" s="110">
        <v>0</v>
      </c>
      <c r="N39" s="81">
        <v>475</v>
      </c>
      <c r="O39" s="110">
        <v>0</v>
      </c>
      <c r="P39" s="81">
        <v>475.0000000119001</v>
      </c>
      <c r="Q39" s="110">
        <v>475.0000000119001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v>286</v>
      </c>
      <c r="D40" s="89">
        <v>0</v>
      </c>
      <c r="E40" s="89">
        <v>0</v>
      </c>
      <c r="F40" s="65">
        <v>286</v>
      </c>
      <c r="G40" s="89">
        <v>177</v>
      </c>
      <c r="H40" s="50">
        <v>0</v>
      </c>
      <c r="I40" s="89">
        <v>94276.02</v>
      </c>
      <c r="J40" s="89">
        <v>0</v>
      </c>
      <c r="K40" s="89">
        <v>94131.02</v>
      </c>
      <c r="L40" s="89">
        <v>0</v>
      </c>
      <c r="M40" s="89">
        <v>0</v>
      </c>
      <c r="N40" s="74">
        <v>94131.02</v>
      </c>
      <c r="O40" s="89">
        <v>0</v>
      </c>
      <c r="P40" s="74">
        <v>33409.50642061781</v>
      </c>
      <c r="Q40" s="89">
        <v>33409.50642061781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C40" s="88">
        <f aca="true" t="shared" si="5" ref="AC40:AL40">SUM(AC41:AC43)</f>
        <v>0</v>
      </c>
      <c r="AD40" s="89">
        <f t="shared" si="5"/>
        <v>0</v>
      </c>
      <c r="AE40" s="89">
        <f t="shared" si="5"/>
        <v>0</v>
      </c>
      <c r="AF40" s="89">
        <f t="shared" si="5"/>
        <v>0</v>
      </c>
      <c r="AG40" s="89">
        <f t="shared" si="5"/>
        <v>0</v>
      </c>
      <c r="AH40" s="89">
        <f t="shared" si="5"/>
        <v>0</v>
      </c>
      <c r="AI40" s="89">
        <f t="shared" si="5"/>
        <v>0</v>
      </c>
      <c r="AJ40" s="89">
        <f t="shared" si="5"/>
        <v>0</v>
      </c>
      <c r="AK40" s="89">
        <f t="shared" si="5"/>
        <v>0</v>
      </c>
      <c r="AL40" s="90">
        <f t="shared" si="5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>
        <v>0</v>
      </c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286</v>
      </c>
      <c r="D42" s="128">
        <v>0</v>
      </c>
      <c r="E42" s="128">
        <v>0</v>
      </c>
      <c r="F42" s="59">
        <v>286</v>
      </c>
      <c r="G42" s="128">
        <v>177</v>
      </c>
      <c r="H42" s="126">
        <v>0</v>
      </c>
      <c r="I42" s="128">
        <v>94276.02</v>
      </c>
      <c r="J42" s="95">
        <v>0</v>
      </c>
      <c r="K42" s="128">
        <v>94131.02</v>
      </c>
      <c r="L42" s="128">
        <v>0</v>
      </c>
      <c r="M42" s="128">
        <v>0</v>
      </c>
      <c r="N42" s="56">
        <v>94131.02</v>
      </c>
      <c r="O42" s="128">
        <v>0</v>
      </c>
      <c r="P42" s="56">
        <v>33409.50642061781</v>
      </c>
      <c r="Q42" s="128">
        <v>33409.50642061781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0</v>
      </c>
      <c r="D43" s="118">
        <v>0</v>
      </c>
      <c r="E43" s="118">
        <v>0</v>
      </c>
      <c r="F43" s="70">
        <v>0</v>
      </c>
      <c r="G43" s="118">
        <v>0</v>
      </c>
      <c r="H43" s="47">
        <v>0</v>
      </c>
      <c r="I43" s="118">
        <v>0</v>
      </c>
      <c r="J43" s="95">
        <v>0</v>
      </c>
      <c r="K43" s="118">
        <v>0</v>
      </c>
      <c r="L43" s="118">
        <v>0</v>
      </c>
      <c r="M43" s="118">
        <v>0</v>
      </c>
      <c r="N43" s="82">
        <v>0</v>
      </c>
      <c r="O43" s="118">
        <v>0</v>
      </c>
      <c r="P43" s="82">
        <v>0</v>
      </c>
      <c r="Q43" s="118">
        <v>0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v>2</v>
      </c>
      <c r="D45" s="113">
        <v>156</v>
      </c>
      <c r="E45" s="113">
        <v>0</v>
      </c>
      <c r="F45" s="69">
        <v>158</v>
      </c>
      <c r="G45" s="113">
        <v>148</v>
      </c>
      <c r="H45" s="50">
        <v>0</v>
      </c>
      <c r="I45" s="113">
        <v>28125.260000000002</v>
      </c>
      <c r="J45" s="113">
        <v>0</v>
      </c>
      <c r="K45" s="113">
        <v>700</v>
      </c>
      <c r="L45" s="113">
        <v>27425.260000000006</v>
      </c>
      <c r="M45" s="113">
        <v>0</v>
      </c>
      <c r="N45" s="15">
        <v>28125.260000000006</v>
      </c>
      <c r="O45" s="113">
        <v>0</v>
      </c>
      <c r="P45" s="15">
        <v>22725.445107898096</v>
      </c>
      <c r="Q45" s="113">
        <v>22725.445107898096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C45" s="112">
        <f aca="true" t="shared" si="6" ref="AC45:AL45">SUM(AC46:AC48)</f>
        <v>0</v>
      </c>
      <c r="AD45" s="113">
        <f t="shared" si="6"/>
        <v>0</v>
      </c>
      <c r="AE45" s="113">
        <f t="shared" si="6"/>
        <v>0</v>
      </c>
      <c r="AF45" s="113">
        <f t="shared" si="6"/>
        <v>0</v>
      </c>
      <c r="AG45" s="113">
        <f t="shared" si="6"/>
        <v>0</v>
      </c>
      <c r="AH45" s="113">
        <f t="shared" si="6"/>
        <v>0</v>
      </c>
      <c r="AI45" s="113">
        <f t="shared" si="6"/>
        <v>0</v>
      </c>
      <c r="AJ45" s="113">
        <f t="shared" si="6"/>
        <v>0</v>
      </c>
      <c r="AK45" s="113">
        <f t="shared" si="6"/>
        <v>0</v>
      </c>
      <c r="AL45" s="114">
        <f t="shared" si="6"/>
        <v>0</v>
      </c>
    </row>
    <row r="46" spans="1:38" ht="14.25">
      <c r="A46" s="17"/>
      <c r="B46" s="10" t="s">
        <v>65</v>
      </c>
      <c r="C46" s="34">
        <v>1</v>
      </c>
      <c r="D46" s="131">
        <v>3</v>
      </c>
      <c r="E46" s="131">
        <v>0</v>
      </c>
      <c r="F46" s="60">
        <v>4</v>
      </c>
      <c r="G46" s="131">
        <v>4</v>
      </c>
      <c r="H46" s="48">
        <v>0</v>
      </c>
      <c r="I46" s="131">
        <v>950</v>
      </c>
      <c r="J46" s="95">
        <v>0</v>
      </c>
      <c r="K46" s="131">
        <v>200</v>
      </c>
      <c r="L46" s="131">
        <v>750</v>
      </c>
      <c r="M46" s="131">
        <v>0</v>
      </c>
      <c r="N46" s="57">
        <v>950</v>
      </c>
      <c r="O46" s="131">
        <v>0</v>
      </c>
      <c r="P46" s="57">
        <v>313.873626383</v>
      </c>
      <c r="Q46" s="131">
        <v>313.873626383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0</v>
      </c>
      <c r="D47" s="95">
        <v>0</v>
      </c>
      <c r="E47" s="95">
        <v>0</v>
      </c>
      <c r="F47" s="62">
        <v>0</v>
      </c>
      <c r="G47" s="95">
        <v>0</v>
      </c>
      <c r="H47" s="126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6">
        <v>0</v>
      </c>
      <c r="O47" s="95">
        <v>0</v>
      </c>
      <c r="P47" s="76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1</v>
      </c>
      <c r="D48" s="118">
        <v>153</v>
      </c>
      <c r="E48" s="118">
        <v>0</v>
      </c>
      <c r="F48" s="70">
        <v>154</v>
      </c>
      <c r="G48" s="118">
        <v>144</v>
      </c>
      <c r="H48" s="126">
        <v>0</v>
      </c>
      <c r="I48" s="118">
        <v>27175.260000000002</v>
      </c>
      <c r="J48" s="95">
        <v>0</v>
      </c>
      <c r="K48" s="118">
        <v>500</v>
      </c>
      <c r="L48" s="118">
        <v>26675.260000000006</v>
      </c>
      <c r="M48" s="118">
        <v>0</v>
      </c>
      <c r="N48" s="82">
        <v>27175.260000000006</v>
      </c>
      <c r="O48" s="118">
        <v>0</v>
      </c>
      <c r="P48" s="82">
        <v>22411.571481515097</v>
      </c>
      <c r="Q48" s="118">
        <v>22411.571481515097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61" t="s">
        <v>69</v>
      </c>
      <c r="B50" s="262"/>
      <c r="C50" s="37">
        <v>959</v>
      </c>
      <c r="D50" s="15">
        <v>6396</v>
      </c>
      <c r="E50" s="15">
        <v>30</v>
      </c>
      <c r="F50" s="15">
        <v>7385</v>
      </c>
      <c r="G50" s="15">
        <v>6419</v>
      </c>
      <c r="H50" s="15">
        <v>2937</v>
      </c>
      <c r="I50" s="15">
        <v>2896409.9208199997</v>
      </c>
      <c r="J50" s="15">
        <v>0</v>
      </c>
      <c r="K50" s="15">
        <v>294775.522345</v>
      </c>
      <c r="L50" s="15">
        <v>2439676.9591089995</v>
      </c>
      <c r="M50" s="15">
        <v>10548</v>
      </c>
      <c r="N50" s="15">
        <v>2745000.481454</v>
      </c>
      <c r="O50" s="15">
        <v>0</v>
      </c>
      <c r="P50" s="15">
        <v>1138017.665185297</v>
      </c>
      <c r="Q50" s="15">
        <v>1138017.665185297</v>
      </c>
      <c r="R50" s="15">
        <v>14467.61</v>
      </c>
      <c r="S50" s="15">
        <v>134741.75999999998</v>
      </c>
      <c r="T50" s="15">
        <v>0</v>
      </c>
      <c r="U50" s="15">
        <v>149209.36999999997</v>
      </c>
      <c r="V50" s="15">
        <v>14467.61</v>
      </c>
      <c r="W50" s="15">
        <v>134741.75999999998</v>
      </c>
      <c r="X50" s="15">
        <v>0</v>
      </c>
      <c r="Y50" s="15">
        <v>149209.36999999997</v>
      </c>
      <c r="Z50" s="15">
        <v>522941.3599999999</v>
      </c>
      <c r="AA50" s="15">
        <v>522941.3599999999</v>
      </c>
      <c r="AC50" s="54">
        <f>AC11+AC16+AC17+AC20+AC21+AC24+AC28+AC29+AC30+AC33+AC34+AC37+AC38+AC39+AC40+AC44+AC45+AC49</f>
        <v>0</v>
      </c>
      <c r="AD50" s="15">
        <f>AD11+AD16+AD17+AD20+AD21+AD24+AD28+AD29+AD30+AD33+AD34+AD37+AD38+AD39+AD40+AD44+AD45+AD49</f>
        <v>0</v>
      </c>
      <c r="AE50" s="15">
        <f>AE11+AE16+AE17+AE20+AE21+AE24+AE28+AE29+AE30+AE33+AE34+AE37+AE38+AE39+AE40+AE44+AE45+AE49</f>
        <v>0</v>
      </c>
      <c r="AF50" s="15">
        <f>AF11+AF16+AF17+AF20+AF21+AF24+AF28+AF29+AF30+AF33+AF34+AF37+AF38+AF39+AF40+AF44+AF45+AF49</f>
        <v>0</v>
      </c>
      <c r="AG50" s="15">
        <f>AG11+AG16+AG17+AG20+AG21+AG24+AG28+AG29+AG30+AG33+AG34+AG37+AG38+AG39+AG40+AG44+AG45+AG49</f>
        <v>0</v>
      </c>
      <c r="AH50" s="15">
        <f>AH11+AH16+AH17+AH20+AH21+AH24+AH28+AH29+AH30+AH33+AH34+AH37+AH38+AH39+AH40+AH44+AH45+AH49</f>
        <v>0</v>
      </c>
      <c r="AI50" s="15">
        <f>AI11+AI16+AI17+AI20+AI21+AI24+AI28+AI29+AI30+AI33+AI34+AI37+AI38+AI39+AI40+AI44+AI45+AI49</f>
        <v>0</v>
      </c>
      <c r="AJ50" s="15">
        <f>AJ11+AJ16+AJ17+AJ20+AJ21+AJ24+AJ28+AJ29+AJ30+AJ33+AJ34+AJ37+AJ38+AJ39+AJ40+AJ44+AJ45+AJ49</f>
        <v>0</v>
      </c>
      <c r="AK50" s="15">
        <f>AK11+AK16+AK17+AK20+AK21+AK24+AK28+AK29+AK30+AK33+AK34+AK37+AK38+AK39+AK40+AK44+AK45+AK49</f>
        <v>0</v>
      </c>
      <c r="AL50" s="16">
        <f>AL11+AL16+AL17+AL20+AL21+AL24+AL28+AL29+AL30+AL33+AL34+AL37+AL38+AL39+AL40+AL44+AL45+AL49</f>
        <v>0</v>
      </c>
    </row>
    <row r="52" spans="2:27" ht="13.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3.5">
      <c r="U54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George Gvetadze</cp:lastModifiedBy>
  <cp:lastPrinted>2017-10-18T12:38:28Z</cp:lastPrinted>
  <dcterms:created xsi:type="dcterms:W3CDTF">1996-10-14T23:33:28Z</dcterms:created>
  <dcterms:modified xsi:type="dcterms:W3CDTF">2020-11-03T12:07:42Z</dcterms:modified>
  <cp:category/>
  <cp:version/>
  <cp:contentType/>
  <cp:contentStatus/>
</cp:coreProperties>
</file>